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Feasibility" sheetId="1" r:id="rId1"/>
    <sheet name="Facilities &amp; security" sheetId="2" r:id="rId2"/>
    <sheet name="Tables" sheetId="3" r:id="rId3"/>
    <sheet name="Budget" sheetId="4" r:id="rId4"/>
    <sheet name="The business" sheetId="5" r:id="rId5"/>
  </sheets>
  <calcPr calcId="191029" fullCalcOnLoad="1"/>
</workbook>
</file>

<file path=xl/sharedStrings.xml><?xml version="1.0" encoding="utf-8"?>
<sst xmlns="http://schemas.openxmlformats.org/spreadsheetml/2006/main" count="314" uniqueCount="260">
  <si>
    <t>Basalt Ridge Developments Ltd</t>
  </si>
  <si>
    <t>Issue 08 · Basalt Ridge Developments — Courtship Drill</t>
  </si>
  <si>
    <t>US$ thousands (US$000). The developer's feasibility, as submitted, with the bank's arithmetic beside it. A composite project; it belongs to no real site.</t>
  </si>
  <si>
    <t>As the file stood when the request arrived, in September 2026: the developer's feasibility and deck, four signed presale contracts, the builder's tender, the site's settlement statement and a title search.</t>
  </si>
  <si>
    <t>Blue figures are typed in; black ones are formulas.</t>
  </si>
  <si>
    <t>https://www.bankingjudgmentlab.com/drills/basalt-ridge-courtship</t>
  </si>
  <si>
    <t>Composite case — fictional. Built for teaching; it describes no real company.</t>
  </si>
  <si>
    <t>DEVELOPMENT BUDGET</t>
  </si>
  <si>
    <t>US$000</t>
  </si>
  <si>
    <t>Land (settled)</t>
  </si>
  <si>
    <t>Construction</t>
  </si>
  <si>
    <t>Contingency</t>
  </si>
  <si>
    <t>Design, consents and fees</t>
  </si>
  <si>
    <t>Finance costs and fees</t>
  </si>
  <si>
    <t>Total development cost</t>
  </si>
  <si>
    <t>FUNDING</t>
  </si>
  <si>
    <t>Senior debt (requested)</t>
  </si>
  <si>
    <t>Developer's equity, land included</t>
  </si>
  <si>
    <t>Total</t>
  </si>
  <si>
    <t>SALES</t>
  </si>
  <si>
    <t>Townhouses in the project (number)</t>
  </si>
  <si>
    <t>Presold (number)</t>
  </si>
  <si>
    <t>Unsold (number)</t>
  </si>
  <si>
    <t>Average price assumed on the unsold units</t>
  </si>
  <si>
    <t>Presold value</t>
  </si>
  <si>
    <t>Unsold value, at the assumed price</t>
  </si>
  <si>
    <t>Gross development value</t>
  </si>
  <si>
    <t>RATIOS FROM THE FEASIBILITY</t>
  </si>
  <si>
    <t>Senior debt ÷ total cost</t>
  </si>
  <si>
    <t>Senior debt ÷ gross development value</t>
  </si>
  <si>
    <t>Presales ÷ senior debt</t>
  </si>
  <si>
    <t>Contingency ÷ build cost</t>
  </si>
  <si>
    <t>Margin on cost</t>
  </si>
  <si>
    <t>THE TRACK RECORD, AS THE DECK STATES IT</t>
  </si>
  <si>
    <t>Project</t>
  </si>
  <si>
    <t>Done</t>
  </si>
  <si>
    <t>Claimed ROE</t>
  </si>
  <si>
    <t>Evidence</t>
  </si>
  <si>
    <t>Project 1 — 6 townhouses</t>
  </si>
  <si>
    <t>2018</t>
  </si>
  <si>
    <t>Deck only</t>
  </si>
  <si>
    <t>Project 2 — 8 townhouses</t>
  </si>
  <si>
    <t>2019</t>
  </si>
  <si>
    <t>Project 3 — 10 townhouses</t>
  </si>
  <si>
    <t>2021</t>
  </si>
  <si>
    <t>Project 4 — 12 townhouses</t>
  </si>
  <si>
    <t>2022</t>
  </si>
  <si>
    <t>Project 5 — 9 townhouses</t>
  </si>
  <si>
    <t>2024</t>
  </si>
  <si>
    <t>Project 6 — 14 townhouses</t>
  </si>
  <si>
    <t>2025</t>
  </si>
  <si>
    <t>Basalt Ridge Developments Ltd · Issue 08 — facilities and security</t>
  </si>
  <si>
    <t>THE FACILITY AND THE MARKET</t>
  </si>
  <si>
    <t>Facility</t>
  </si>
  <si>
    <t>Now</t>
  </si>
  <si>
    <t>Requested</t>
  </si>
  <si>
    <t>Note</t>
  </si>
  <si>
    <t>Senior construction loan</t>
  </si>
  <si>
    <t>—</t>
  </si>
  <si>
    <t>US$8.5m</t>
  </si>
  <si>
    <t>New to the bank. The six earlier projects were funded by a second-tier lender. Two other banks have the deck.</t>
  </si>
  <si>
    <t>Presales</t>
  </si>
  <si>
    <t>4 of 24 townhouses · US$3.4m</t>
  </si>
  <si>
    <t>Policy line: 60% of the debt</t>
  </si>
  <si>
    <t>Deposits paid at signing, the balance at settlement.</t>
  </si>
  <si>
    <t>The market</t>
  </si>
  <si>
    <t>Suburb median −4% in six months</t>
  </si>
  <si>
    <t>Measured on the suburb's settled sales.</t>
  </si>
  <si>
    <t>FACILITIES AND PRICING</t>
  </si>
  <si>
    <t>Amount</t>
  </si>
  <si>
    <t>Pricing</t>
  </si>
  <si>
    <t>Terms</t>
  </si>
  <si>
    <t>Senior construction loan — requested</t>
  </si>
  <si>
    <t>US$8.50m at its peak; 55.0% of total cost</t>
  </si>
  <si>
    <t>Not yet offered. The feasibility assumes 9.0% interest, capitalised, and a 1.0% establishment fee</t>
  </si>
  <si>
    <t>20 months: the 16-month build, then titles and settlements. Drawn monthly once the equity is in; repaid from settlements</t>
  </si>
  <si>
    <t>Lending from this bank</t>
  </si>
  <si>
    <t>None — new to the bank</t>
  </si>
  <si>
    <t>Lending elsewhere</t>
  </si>
  <si>
    <t>None outstanding, as the application states</t>
  </si>
  <si>
    <t>Project 6's facility with the second-tier lender was repaid from its settlements in 2025. The site was bought without borrowing</t>
  </si>
  <si>
    <t>SECURITY</t>
  </si>
  <si>
    <t>First mortgage over the site</t>
  </si>
  <si>
    <t>Offered in the application. The title search shows the site registered to the company, with no mortgage on it.</t>
  </si>
  <si>
    <t>General security agreement</t>
  </si>
  <si>
    <t>Over all present and after-acquired property of Basalt Ridge Developments Ltd; offered in the application. No other security interest is registered against the company.</t>
  </si>
  <si>
    <t>Guarantees</t>
  </si>
  <si>
    <t>None offered.</t>
  </si>
  <si>
    <t>CONDITIONS AND REPORTING</t>
  </si>
  <si>
    <t>No term sheet has been issued. The file is the request as it arrived.</t>
  </si>
  <si>
    <t>The bank's standard development documentation asks, before every drawdown, for the quantity surveyor's progress certificate and cost-to-complete statement, and for a sales schedule: contracts signed and cancelled, and deposits held.</t>
  </si>
  <si>
    <t>Once a year: the borrower's financial statements, within 120 days of its year-end.</t>
  </si>
  <si>
    <t>No record against any of it: the developer has never borrowed from this bank.</t>
  </si>
  <si>
    <t>Basalt Ridge Developments Ltd · Issue 08 — the rest of the file's tables</t>
  </si>
  <si>
    <t>THE FOUR PRESALE CONTRACTS</t>
  </si>
  <si>
    <t>PRICE</t>
  </si>
  <si>
    <t>DEPOSIT</t>
  </si>
  <si>
    <t>BUYER'S FINANCE</t>
  </si>
  <si>
    <t>Unit 1 — end, three bedrooms</t>
  </si>
  <si>
    <t>US$0.88m</t>
  </si>
  <si>
    <t>US$88k · 10%</t>
  </si>
  <si>
    <t>No condition</t>
  </si>
  <si>
    <t>Signed April 2026.</t>
  </si>
  <si>
    <t>Unit 6 — end, three bedrooms</t>
  </si>
  <si>
    <t>US$0.86m</t>
  </si>
  <si>
    <t>US$86k · 10%</t>
  </si>
  <si>
    <t>Condition met</t>
  </si>
  <si>
    <t>Signed May 2026; the finance condition was satisfied in June. The buyer's approval letter is not in the file.</t>
  </si>
  <si>
    <t>Unit 13 — end, three bedrooms</t>
  </si>
  <si>
    <t>US$0.84m</t>
  </si>
  <si>
    <t>US$42k · 5%</t>
  </si>
  <si>
    <t>Signed July 2026, with a 5% deposit agreed at signing; the finance condition was satisfied in August. The approval letter is not in the file.</t>
  </si>
  <si>
    <t>Unit 24 — end, three bedrooms</t>
  </si>
  <si>
    <t>US$0.82m</t>
  </si>
  <si>
    <t>US$82k · 10%</t>
  </si>
  <si>
    <t>Signed August 2026.</t>
  </si>
  <si>
    <t>Four contracts, all unconditional</t>
  </si>
  <si>
    <t>US$3.40m</t>
  </si>
  <si>
    <t>US$298k</t>
  </si>
  <si>
    <t>Presold value against the debt requested: 40%.</t>
  </si>
  <si>
    <t>All four are on the developer's standard contract. Each deposit is held in the developer's solicitor's trust account until settlement. Either party may cancel, with the deposit refunded in full, if title has not issued by 30 September 2028.</t>
  </si>
  <si>
    <t>VALUE: THE DEVELOPER'S PRICE LIST, AND NO VALUATION</t>
  </si>
  <si>
    <t>UNSOLD</t>
  </si>
  <si>
    <t>LIST PRICE</t>
  </si>
  <si>
    <t>TOTAL</t>
  </si>
  <si>
    <t>End units, three bedrooms</t>
  </si>
  <si>
    <t>4</t>
  </si>
  <si>
    <t>US$3.44m</t>
  </si>
  <si>
    <t>8 in the scheme; the other 4 are presold</t>
  </si>
  <si>
    <t>Three-bedroom units</t>
  </si>
  <si>
    <t>12</t>
  </si>
  <si>
    <t>US$0.77m</t>
  </si>
  <si>
    <t>US$9.24m</t>
  </si>
  <si>
    <t>Two-bedroom units</t>
  </si>
  <si>
    <t>US$0.63m</t>
  </si>
  <si>
    <t>US$2.52m</t>
  </si>
  <si>
    <t>Unsold, as the feasibility prices them</t>
  </si>
  <si>
    <t>20</t>
  </si>
  <si>
    <t>US$0.76m average</t>
  </si>
  <si>
    <t>US$15.20m</t>
  </si>
  <si>
    <t>The price list is the developer's. The file holds no independent valuation, of the townhouses or of the land, which cost US$3.60m in March 2026; no valuer has been instructed. Its market evidence is the suburb's median, down 4% in six months on settled sales.</t>
  </si>
  <si>
    <t>THE BUILDING CONTRACT</t>
  </si>
  <si>
    <t>AS TENDERED</t>
  </si>
  <si>
    <t>Builder</t>
  </si>
  <si>
    <t>Head contractor</t>
  </si>
  <si>
    <t>A third-party head contractor, not related to the developer. It built Projects 4 to 6, as the deck states.</t>
  </si>
  <si>
    <t>Status</t>
  </si>
  <si>
    <t>Tendered, not signed</t>
  </si>
  <si>
    <t>The developer intends to sign once finance is in place.</t>
  </si>
  <si>
    <t>Price</t>
  </si>
  <si>
    <t>US$9.60m</t>
  </si>
  <si>
    <t>A lump sum for the whole build: the budget's construction line.</t>
  </si>
  <si>
    <t>Fixed or not</t>
  </si>
  <si>
    <t>Not fixed</t>
  </si>
  <si>
    <t>The tender carries a cost-escalation clause: rises in materials and labour after signing pass to the developer.</t>
  </si>
  <si>
    <t>Retentions</t>
  </si>
  <si>
    <t>5% of each claim</t>
  </si>
  <si>
    <t>Half released at practical completion, half at the end of a twelve-month defects period.</t>
  </si>
  <si>
    <t>Programme</t>
  </si>
  <si>
    <t>16 months</t>
  </si>
  <si>
    <t>Site start to practical completion. Titles and settlements follow; the loan term asked for is 20 months.</t>
  </si>
  <si>
    <t>THE FUNDING, IN THE ORDER IT GOES IN</t>
  </si>
  <si>
    <t>AMOUNT</t>
  </si>
  <si>
    <t>OF COST</t>
  </si>
  <si>
    <t>WHEN</t>
  </si>
  <si>
    <t>Land equity</t>
  </si>
  <si>
    <t>US$3.60m</t>
  </si>
  <si>
    <t>23.3%</t>
  </si>
  <si>
    <t>In</t>
  </si>
  <si>
    <t>The site, paid for in cash.</t>
  </si>
  <si>
    <t>Cash equity</t>
  </si>
  <si>
    <t>US$3.36m</t>
  </si>
  <si>
    <t>21.7%</t>
  </si>
  <si>
    <t>Before any debt</t>
  </si>
  <si>
    <t>US$0.64m already spent on design, engineering and the two consents; US$2.72m still to go in. Its source, as the application states it: the company's retained proceeds from Project 6. No bank statement is in the file.</t>
  </si>
  <si>
    <t>Senior debt</t>
  </si>
  <si>
    <t>US$8.50m</t>
  </si>
  <si>
    <t>55.0%</t>
  </si>
  <si>
    <t>Drawn monthly after the equity, with interest capitalised.</t>
  </si>
  <si>
    <t>US$15.46m</t>
  </si>
  <si>
    <t>100.0%</t>
  </si>
  <si>
    <t>THE TRACK RECORD: WHAT THE DECK SUPPLIES</t>
  </si>
  <si>
    <t>DONE</t>
  </si>
  <si>
    <t>CLAIMED ROE</t>
  </si>
  <si>
    <t>IN THE DECK</t>
  </si>
  <si>
    <t>24%</t>
  </si>
  <si>
    <t>Photographs</t>
  </si>
  <si>
    <t>31%</t>
  </si>
  <si>
    <t>35%</t>
  </si>
  <si>
    <t>Photographs · buyer testimonials</t>
  </si>
  <si>
    <t>29%</t>
  </si>
  <si>
    <t>22%</t>
  </si>
  <si>
    <t>27%</t>
  </si>
  <si>
    <t>6 projects · 59 townhouses</t>
  </si>
  <si>
    <t>2018–2025</t>
  </si>
  <si>
    <t>28% average</t>
  </si>
  <si>
    <t>All six were funded by the second-tier lender. For none of them does the file hold a settlement statement, a final cost report, accounts covering the project, or the lender's facility letter.</t>
  </si>
  <si>
    <t>THE BANK'S STANDING TERMS FOR DEVELOPMENT LENDING</t>
  </si>
  <si>
    <t>STANDING TERM</t>
  </si>
  <si>
    <t>At least 60% of peak debt</t>
  </si>
  <si>
    <t>Presold value — signed contracts, deposits paid — measured against the facility's peak debt, and met before the first drawdown.</t>
  </si>
  <si>
    <t>Equity</t>
  </si>
  <si>
    <t>In first</t>
  </si>
  <si>
    <t>The developer's whole contribution is spent on the project before the bank lends.</t>
  </si>
  <si>
    <t>Quantity surveyor</t>
  </si>
  <si>
    <t>Appointed by the bank</t>
  </si>
  <si>
    <t>Reviews the budget and the building contract before approval, then inspects the site and certifies each progress claim before it is paid. The developer bears its fees.</t>
  </si>
  <si>
    <t>Cost to complete</t>
  </si>
  <si>
    <t>Tested at every drawdown</t>
  </si>
  <si>
    <t>The undrawn loan plus any unspent equity must cover the surveyor's cost to complete. A shortfall is paid in by the developer before the drawdown.</t>
  </si>
  <si>
    <t>As the surveyor assesses</t>
  </si>
  <si>
    <t>Sized for the build by the surveyor, and released only against certified claims.</t>
  </si>
  <si>
    <t>Valuation</t>
  </si>
  <si>
    <t>Independent, before approval</t>
  </si>
  <si>
    <t>Addressed to the bank: the land as it is, and the project as if complete.</t>
  </si>
  <si>
    <t>Building contract</t>
  </si>
  <si>
    <t>Signed before the first drawdown</t>
  </si>
  <si>
    <t>With a builder the surveyor accepts, and a side deed that lets the bank step in if the developer defaults.</t>
  </si>
  <si>
    <t>Deposits and settlements</t>
  </si>
  <si>
    <t>Held, then applied</t>
  </si>
  <si>
    <t>Deposits stay in a solicitor's trust account until settlement; the net proceeds of every settlement go to the loan until it is repaid.</t>
  </si>
  <si>
    <t>Ordinarily taken</t>
  </si>
  <si>
    <t>From the shareholders of the borrowing company, with a statement of their assets and liabilities.</t>
  </si>
  <si>
    <t>The development section of the bank's credit policy, as it stood in September 2026. Every development facility starts from these terms; none has yet been put to this developer, because no term sheet has been issued.</t>
  </si>
  <si>
    <t>Basalt Ridge Developments Ltd · Issue 08 — budget</t>
  </si>
  <si>
    <t>THE COST PLAN: SPENT, AND STILL TO SPEND</t>
  </si>
  <si>
    <t>Line</t>
  </si>
  <si>
    <t>SPENT</t>
  </si>
  <si>
    <t>STILL TO SPEND</t>
  </si>
  <si>
    <t>Nil — settled in March 2026</t>
  </si>
  <si>
    <t>Nil</t>
  </si>
  <si>
    <t>US$9.60m — the builder's tender, not signed</t>
  </si>
  <si>
    <t>US$0.34m — 3.5% of construction</t>
  </si>
  <si>
    <t>US$0.64m</t>
  </si>
  <si>
    <t>US$0.46m — legal, project management, the surveyor's and valuer's fees, and sales commissions at settlement</t>
  </si>
  <si>
    <t>US$0.82m — interest at an assumed 9.0% on an average US$4.9m drawn across 20 months, and a US$85k establishment fee</t>
  </si>
  <si>
    <t>US$4.24m</t>
  </si>
  <si>
    <t>US$11.22m — the developer's US$2.72m first, then the US$8.50m of senior debt</t>
  </si>
  <si>
    <t>Basalt Ridge Developments Ltd · Issue 08 — ownership, people and what is not in the file</t>
  </si>
  <si>
    <t>OWNERSHIP, PEOPLE, THE SITE</t>
  </si>
  <si>
    <t>Holder</t>
  </si>
  <si>
    <t>Share</t>
  </si>
  <si>
    <t>The developer</t>
  </si>
  <si>
    <t>Formed the company in 2017; its only director</t>
  </si>
  <si>
    <t>Founder-developer and managing director</t>
  </si>
  <si>
    <t>He came to development from residential building and has run all six projects. He handles the sales agent, the builder and the lenders himself.</t>
  </si>
  <si>
    <t>Project manager</t>
  </si>
  <si>
    <t>Employed since 2021; ran the sites of Projects 4 to 6. The company's only other full-time employee.</t>
  </si>
  <si>
    <t>Sales agent</t>
  </si>
  <si>
    <t>A residential agency, paid on commission. It signed the four presales.</t>
  </si>
  <si>
    <t>External accountant</t>
  </si>
  <si>
    <t>A chartered accounting practice prepares the company's annual accounts and tax returns.</t>
  </si>
  <si>
    <t>The company works from a leased office and, as the application states, owns no property but the site. The site, in Christchurch, cost US$3.60m and settled in March 2026; it is registered to Basalt Ridge Developments Ltd. Resource consent for 24 townhouses and building consent are both granted. Nothing has been built.</t>
  </si>
  <si>
    <t>WHAT IS STILL NOT IN THE FILE</t>
  </si>
  <si>
    <t>The settlement statements and final cost reports for the six earlier projects, and the company's financial statements for the years they cover.</t>
  </si>
  <si>
    <t>An independent valuation addressed to the bank: the land as it is, and the townhouses as if complete.</t>
  </si>
  <si>
    <t>A quantity surveyor's review of the budget and the builder's tender.</t>
  </si>
  <si>
    <t>The developer's own statement of assets and liabilities: where the rest of the cash equity comes from, and what else he has guaranteed.</t>
  </si>
  <si>
    <t>The builder's accounts and current workload.</t>
  </si>
  <si>
    <t>The second-tier lender's facility letters for the six projects, and a reference on how they ran.</t>
  </si>
</sst>
</file>

<file path=xl/styles.xml><?xml version="1.0" encoding="utf-8"?>
<styleSheet xmlns="http://schemas.openxmlformats.org/spreadsheetml/2006/main">
  <numFmts count="2">
    <numFmt numFmtId="164" formatCode="#,##0;(#,##0)"/>
    <numFmt numFmtId="165" formatCode="0.0%"/>
  </numFmts>
  <fonts count="6">
    <font>
      <sz val="11"/>
      <name val="Calibri"/>
      <family val="2"/>
    </font>
    <font>
      <b/>
      <sz val="14"/>
      <name val="Calibri"/>
      <family val="2"/>
    </font>
    <font>
      <b/>
      <sz val="11"/>
      <name val="Calibri"/>
      <family val="2"/>
    </font>
    <font>
      <i/>
      <sz val="11"/>
      <color rgb="FF5B6472"/>
      <name val="Calibri"/>
      <family val="2"/>
    </font>
    <font>
      <sz val="11"/>
      <color rgb="FF1D4ED8"/>
      <name val="Calibri"/>
      <family val="2"/>
    </font>
    <font>
      <sz val="11"/>
      <color rgb="FF5B6472"/>
      <name val="Calibri"/>
      <family val="2"/>
    </font>
  </fonts>
  <fills count="2">
    <fill>
      <patternFill patternType="none"/>
    </fill>
    <fill>
      <patternFill patternType="gray125"/>
    </fill>
  </fills>
  <borders count="2">
    <border>
      <left/>
      <right/>
      <top/>
      <bottom/>
      <diagonal/>
    </border>
    <border>
      <left/>
      <right/>
      <top style="thin">
        <color rgb="FF8C939E"/>
      </top>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2" fillId="0" borderId="0" xfId="0" applyFont="1" applyAlignment="1">
      <alignment horizontal="right"/>
    </xf>
    <xf numFmtId="164" fontId="4" fillId="0" borderId="0" xfId="0" applyNumberFormat="1" applyFont="1"/>
    <xf numFmtId="0" fontId="2" fillId="0" borderId="1" xfId="0" applyFont="1" applyBorder="1"/>
    <xf numFmtId="164" fontId="2" fillId="0" borderId="1" xfId="0" applyNumberFormat="1" applyFont="1" applyBorder="1"/>
    <xf numFmtId="164" fontId="0" fillId="0" borderId="0" xfId="0" applyNumberFormat="1"/>
    <xf numFmtId="1" fontId="4" fillId="0" borderId="0" xfId="0" applyNumberFormat="1" applyFont="1"/>
    <xf numFmtId="1" fontId="0" fillId="0" borderId="0" xfId="0" applyNumberFormat="1"/>
    <xf numFmtId="165" fontId="0" fillId="0" borderId="0" xfId="0" applyNumberFormat="1"/>
    <xf numFmtId="0" fontId="0" fillId="0" borderId="0" xfId="0" applyAlignment="1">
      <alignment horizontal="right"/>
    </xf>
    <xf numFmtId="9" fontId="0" fillId="0" borderId="0" xfId="0" applyNumberFormat="1"/>
    <xf numFmtId="0" fontId="5" fillId="0" borderId="0" xfId="0" applyFont="1" applyAlignment="1">
      <alignment vertical="top" wrapText="1"/>
    </xf>
    <xf numFmtId="0" fontId="0" fillId="0" borderId="0" xfId="0" applyAlignment="1">
      <alignment horizontal="right" vertical="top" wrapText="1"/>
    </xf>
    <xf numFmtId="0" fontId="2" fillId="0" borderId="1" xfId="0" applyFont="1" applyBorder="1" applyAlignment="1">
      <alignment vertical="top" wrapText="1"/>
    </xf>
    <xf numFmtId="0" fontId="2" fillId="0" borderId="1" xfId="0" applyFont="1" applyBorder="1" applyAlignment="1">
      <alignment horizontal="right" vertical="top" wrapText="1"/>
    </xf>
    <xf numFmtId="0" fontId="2" fillId="0" borderId="0" xfId="0" applyFont="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 Id="rId7"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hyperlink" Target="https://www.bankingjudgmentlab.com/drills/basalt-ridge-courtship" TargetMode="External"/></Relationships>
</file>

<file path=xl/worksheets/sheet1.xml><?xml version="1.0" encoding="utf-8"?>
<worksheet xmlns="http://schemas.openxmlformats.org/spreadsheetml/2006/main" xmlns:r="http://schemas.openxmlformats.org/officeDocument/2006/relationships">
  <dimension ref="A1:D45"/>
  <sheetViews>
    <sheetView tabSelected="1" workbookViewId="0"/>
  </sheetViews>
  <sheetFormatPr defaultRowHeight="15"/>
  <cols>
    <col min="1" max="1" width="48" customWidth="1"/>
    <col min="2" max="2" width="14" customWidth="1"/>
    <col min="3" max="3" width="14" customWidth="1"/>
    <col min="4" max="4" width="16" customWidth="1"/>
  </cols>
  <sheetData>
    <row r="1">
      <c r="A1" s="1" t="s">
        <v>0</v>
      </c>
    </row>
    <row r="2">
      <c r="A2" s="2" t="s">
        <v>1</v>
      </c>
    </row>
    <row r="3" ht="30" customHeight="1">
      <c r="A3" s="3" t="s">
        <v>2</v>
      </c>
    </row>
    <row r="4" ht="30" customHeight="1">
      <c r="A4" s="3" t="s">
        <v>3</v>
      </c>
    </row>
    <row r="5">
      <c r="A5" s="3" t="s">
        <v>4</v>
      </c>
    </row>
    <row r="6">
      <c r="A6" t="s">
        <v>5</v>
      </c>
    </row>
    <row r="7">
      <c r="A7" s="4" t="s">
        <v>6</v>
      </c>
    </row>
    <row r="9">
      <c r="A9" s="2" t="s">
        <v>7</v>
      </c>
      <c r="B9" s="5" t="s">
        <v>8</v>
      </c>
    </row>
    <row r="10">
      <c r="A10" t="s">
        <v>9</v>
      </c>
      <c r="B10" s="6">
        <v>3600</v>
      </c>
    </row>
    <row r="11">
      <c r="A11" t="s">
        <v>10</v>
      </c>
      <c r="B11" s="6">
        <v>9600</v>
      </c>
    </row>
    <row r="12">
      <c r="A12" t="s">
        <v>11</v>
      </c>
      <c r="B12" s="6">
        <v>336</v>
      </c>
    </row>
    <row r="13">
      <c r="A13" t="s">
        <v>12</v>
      </c>
      <c r="B13" s="6">
        <v>1100</v>
      </c>
    </row>
    <row r="14">
      <c r="A14" t="s">
        <v>13</v>
      </c>
      <c r="B14" s="6">
        <v>819</v>
      </c>
    </row>
    <row r="15">
      <c r="A15" s="7" t="s">
        <v>14</v>
      </c>
      <c r="B15" s="8">
        <f>SUM(B10:B14)</f>
        <v>15455</v>
      </c>
    </row>
    <row r="17">
      <c r="A17" s="2" t="s">
        <v>15</v>
      </c>
      <c r="B17" s="5" t="s">
        <v>8</v>
      </c>
    </row>
    <row r="18">
      <c r="A18" t="s">
        <v>16</v>
      </c>
      <c r="B18" s="6">
        <v>8500</v>
      </c>
    </row>
    <row r="19">
      <c r="A19" t="s">
        <v>17</v>
      </c>
      <c r="B19" s="9">
        <f>B15-B18</f>
        <v>6955</v>
      </c>
    </row>
    <row r="20">
      <c r="A20" s="7" t="s">
        <v>18</v>
      </c>
      <c r="B20" s="8">
        <f>B18+B19</f>
        <v>15455</v>
      </c>
    </row>
    <row r="22">
      <c r="A22" s="2" t="s">
        <v>19</v>
      </c>
      <c r="B22" s="5" t="s">
        <v>8</v>
      </c>
    </row>
    <row r="23">
      <c r="A23" t="s">
        <v>20</v>
      </c>
      <c r="B23" s="10">
        <v>24</v>
      </c>
    </row>
    <row r="24">
      <c r="A24" t="s">
        <v>21</v>
      </c>
      <c r="B24" s="10">
        <v>4</v>
      </c>
    </row>
    <row r="25">
      <c r="A25" t="s">
        <v>22</v>
      </c>
      <c r="B25" s="11">
        <f>B23-B24</f>
        <v>20</v>
      </c>
    </row>
    <row r="26">
      <c r="A26" t="s">
        <v>23</v>
      </c>
      <c r="B26" s="6">
        <v>760</v>
      </c>
    </row>
    <row r="27">
      <c r="A27" t="s">
        <v>24</v>
      </c>
      <c r="B27" s="6">
        <v>3400</v>
      </c>
    </row>
    <row r="28">
      <c r="A28" t="s">
        <v>25</v>
      </c>
      <c r="B28" s="9">
        <f>B25*B26</f>
        <v>15200</v>
      </c>
    </row>
    <row r="29">
      <c r="A29" s="7" t="s">
        <v>26</v>
      </c>
      <c r="B29" s="8">
        <f>B27+B28</f>
        <v>18600</v>
      </c>
    </row>
    <row r="31">
      <c r="A31" s="2" t="s">
        <v>27</v>
      </c>
    </row>
    <row r="32">
      <c r="A32" t="s">
        <v>28</v>
      </c>
      <c r="B32" s="12">
        <f>B18/B15</f>
        <v>0.5499838240051763</v>
      </c>
    </row>
    <row r="33">
      <c r="A33" t="s">
        <v>29</v>
      </c>
      <c r="B33" s="12">
        <f>B18/B29</f>
        <v>0.45698924731182794</v>
      </c>
    </row>
    <row r="34">
      <c r="A34" t="s">
        <v>30</v>
      </c>
      <c r="B34" s="12">
        <f>B27/B18</f>
        <v>0.4</v>
      </c>
    </row>
    <row r="35">
      <c r="A35" t="s">
        <v>31</v>
      </c>
      <c r="B35" s="12">
        <f>B12/B11</f>
        <v>0.035</v>
      </c>
    </row>
    <row r="36">
      <c r="A36" t="s">
        <v>32</v>
      </c>
      <c r="B36" s="12">
        <f>(B29-B15)/B15</f>
        <v>0.20349401488191524</v>
      </c>
    </row>
    <row r="38">
      <c r="A38" s="2" t="s">
        <v>33</v>
      </c>
    </row>
    <row r="39">
      <c r="A39" s="2" t="s">
        <v>34</v>
      </c>
      <c r="B39" s="5" t="s">
        <v>35</v>
      </c>
      <c r="C39" s="5" t="s">
        <v>36</v>
      </c>
      <c r="D39" s="2" t="s">
        <v>37</v>
      </c>
    </row>
    <row r="40">
      <c r="A40" t="s">
        <v>38</v>
      </c>
      <c r="B40" s="13" t="s">
        <v>39</v>
      </c>
      <c r="C40" s="14">
        <v>0.24</v>
      </c>
      <c r="D40" t="s">
        <v>40</v>
      </c>
    </row>
    <row r="41">
      <c r="A41" t="s">
        <v>41</v>
      </c>
      <c r="B41" s="13" t="s">
        <v>42</v>
      </c>
      <c r="C41" s="14">
        <v>0.31</v>
      </c>
      <c r="D41" t="s">
        <v>40</v>
      </c>
    </row>
    <row r="42">
      <c r="A42" t="s">
        <v>43</v>
      </c>
      <c r="B42" s="13" t="s">
        <v>44</v>
      </c>
      <c r="C42" s="14">
        <v>0.35</v>
      </c>
      <c r="D42" t="s">
        <v>40</v>
      </c>
    </row>
    <row r="43">
      <c r="A43" t="s">
        <v>45</v>
      </c>
      <c r="B43" s="13" t="s">
        <v>46</v>
      </c>
      <c r="C43" s="14">
        <v>0.29</v>
      </c>
      <c r="D43" t="s">
        <v>40</v>
      </c>
    </row>
    <row r="44">
      <c r="A44" t="s">
        <v>47</v>
      </c>
      <c r="B44" s="13" t="s">
        <v>48</v>
      </c>
      <c r="C44" s="14">
        <v>0.22</v>
      </c>
      <c r="D44" t="s">
        <v>40</v>
      </c>
    </row>
    <row r="45">
      <c r="A45" t="s">
        <v>49</v>
      </c>
      <c r="B45" s="13" t="s">
        <v>50</v>
      </c>
      <c r="C45" s="14">
        <v>0.27</v>
      </c>
      <c r="D45" t="s">
        <v>40</v>
      </c>
    </row>
  </sheetData>
  <mergeCells count="3">
    <mergeCell ref="A3:D3"/>
    <mergeCell ref="A4:D4"/>
    <mergeCell ref="A5:D5"/>
  </mergeCells>
  <hyperlinks>
    <hyperlink ref="A6" r:id="rId1"/>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dimension ref="A1:D25"/>
  <sheetViews>
    <sheetView workbookViewId="0"/>
  </sheetViews>
  <sheetFormatPr defaultRowHeight="15"/>
  <cols>
    <col min="1" max="1" width="34" customWidth="1"/>
    <col min="2" max="2" width="30" customWidth="1"/>
    <col min="3" max="3" width="30" customWidth="1"/>
    <col min="4" max="4" width="52" customWidth="1"/>
  </cols>
  <sheetData>
    <row r="1">
      <c r="A1" s="2" t="s">
        <v>51</v>
      </c>
    </row>
    <row r="2">
      <c r="A2" s="4" t="s">
        <v>6</v>
      </c>
    </row>
    <row r="4">
      <c r="A4" s="2" t="s">
        <v>52</v>
      </c>
    </row>
    <row r="5">
      <c r="A5" s="2" t="s">
        <v>53</v>
      </c>
      <c r="B5" s="2" t="s">
        <v>54</v>
      </c>
      <c r="C5" s="2" t="s">
        <v>55</v>
      </c>
      <c r="D5" s="2" t="s">
        <v>56</v>
      </c>
    </row>
    <row r="6" ht="30" customHeight="1">
      <c r="A6" s="3" t="s">
        <v>57</v>
      </c>
      <c r="B6" s="3" t="s">
        <v>58</v>
      </c>
      <c r="C6" s="3" t="s">
        <v>59</v>
      </c>
      <c r="D6" s="15" t="s">
        <v>60</v>
      </c>
    </row>
    <row r="7">
      <c r="A7" s="3" t="s">
        <v>61</v>
      </c>
      <c r="B7" s="3" t="s">
        <v>62</v>
      </c>
      <c r="C7" s="3" t="s">
        <v>63</v>
      </c>
      <c r="D7" s="15" t="s">
        <v>64</v>
      </c>
    </row>
    <row r="8">
      <c r="A8" s="3" t="s">
        <v>65</v>
      </c>
      <c r="B8" s="3" t="s">
        <v>66</v>
      </c>
      <c r="C8" s="3" t="s">
        <v>58</v>
      </c>
      <c r="D8" s="15" t="s">
        <v>67</v>
      </c>
    </row>
    <row r="10">
      <c r="A10" s="2" t="s">
        <v>68</v>
      </c>
    </row>
    <row r="11">
      <c r="A11" s="2" t="s">
        <v>53</v>
      </c>
      <c r="B11" s="2" t="s">
        <v>69</v>
      </c>
      <c r="C11" s="2" t="s">
        <v>70</v>
      </c>
      <c r="D11" s="2" t="s">
        <v>71</v>
      </c>
    </row>
    <row r="12" ht="45" customHeight="1">
      <c r="A12" s="3" t="s">
        <v>72</v>
      </c>
      <c r="B12" s="3" t="s">
        <v>73</v>
      </c>
      <c r="C12" s="3" t="s">
        <v>74</v>
      </c>
      <c r="D12" s="3" t="s">
        <v>75</v>
      </c>
    </row>
    <row r="13">
      <c r="A13" s="3" t="s">
        <v>76</v>
      </c>
      <c r="B13" s="3" t="s">
        <v>77</v>
      </c>
      <c r="C13" s="3" t="s">
        <v>58</v>
      </c>
      <c r="D13" s="3" t="s">
        <v>58</v>
      </c>
    </row>
    <row r="14" ht="45" customHeight="1">
      <c r="A14" s="3" t="s">
        <v>78</v>
      </c>
      <c r="B14" s="3" t="s">
        <v>79</v>
      </c>
      <c r="C14" s="3" t="s">
        <v>58</v>
      </c>
      <c r="D14" s="3" t="s">
        <v>80</v>
      </c>
    </row>
    <row r="16">
      <c r="A16" s="2" t="s">
        <v>81</v>
      </c>
    </row>
    <row r="17">
      <c r="A17" s="3" t="s">
        <v>82</v>
      </c>
      <c r="B17" s="3" t="s">
        <v>83</v>
      </c>
    </row>
    <row r="18" ht="30" customHeight="1">
      <c r="A18" s="3" t="s">
        <v>84</v>
      </c>
      <c r="B18" s="3" t="s">
        <v>85</v>
      </c>
    </row>
    <row r="19">
      <c r="A19" s="3" t="s">
        <v>86</v>
      </c>
      <c r="B19" s="3" t="s">
        <v>87</v>
      </c>
    </row>
    <row r="21">
      <c r="A21" s="2" t="s">
        <v>88</v>
      </c>
    </row>
    <row r="22">
      <c r="A22" s="3" t="s">
        <v>89</v>
      </c>
    </row>
    <row r="23" ht="30" customHeight="1">
      <c r="A23" s="3" t="s">
        <v>90</v>
      </c>
    </row>
    <row r="24">
      <c r="A24" s="3" t="s">
        <v>91</v>
      </c>
    </row>
    <row r="25">
      <c r="A25" s="3" t="s">
        <v>92</v>
      </c>
    </row>
  </sheetData>
  <mergeCells count="7">
    <mergeCell ref="B17:D17"/>
    <mergeCell ref="B18:D18"/>
    <mergeCell ref="B19:D19"/>
    <mergeCell ref="A22:D22"/>
    <mergeCell ref="A23:D23"/>
    <mergeCell ref="A24:D24"/>
    <mergeCell ref="A25:D25"/>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E59"/>
  <sheetViews>
    <sheetView workbookViewId="0"/>
  </sheetViews>
  <sheetFormatPr defaultRowHeight="15"/>
  <cols>
    <col min="1" max="1" width="40" customWidth="1"/>
    <col min="2" max="2" width="20" customWidth="1"/>
    <col min="3" max="3" width="20" customWidth="1"/>
    <col min="4" max="4" width="20" customWidth="1"/>
    <col min="5" max="5" width="56" customWidth="1"/>
  </cols>
  <sheetData>
    <row r="1">
      <c r="A1" s="2" t="s">
        <v>93</v>
      </c>
    </row>
    <row r="2">
      <c r="A2" s="4" t="s">
        <v>6</v>
      </c>
    </row>
    <row r="4">
      <c r="A4" s="2" t="s">
        <v>94</v>
      </c>
    </row>
    <row r="5">
      <c r="B5" s="5" t="s">
        <v>95</v>
      </c>
      <c r="C5" s="5" t="s">
        <v>96</v>
      </c>
      <c r="D5" s="5" t="s">
        <v>97</v>
      </c>
    </row>
    <row r="6">
      <c r="A6" s="3" t="s">
        <v>98</v>
      </c>
      <c r="B6" s="16" t="s">
        <v>99</v>
      </c>
      <c r="C6" s="16" t="s">
        <v>100</v>
      </c>
      <c r="D6" s="16" t="s">
        <v>101</v>
      </c>
      <c r="E6" s="15" t="s">
        <v>102</v>
      </c>
    </row>
    <row r="7" ht="30" customHeight="1">
      <c r="A7" s="3" t="s">
        <v>103</v>
      </c>
      <c r="B7" s="16" t="s">
        <v>104</v>
      </c>
      <c r="C7" s="16" t="s">
        <v>105</v>
      </c>
      <c r="D7" s="16" t="s">
        <v>106</v>
      </c>
      <c r="E7" s="15" t="s">
        <v>107</v>
      </c>
    </row>
    <row r="8" ht="45" customHeight="1">
      <c r="A8" s="3" t="s">
        <v>108</v>
      </c>
      <c r="B8" s="16" t="s">
        <v>109</v>
      </c>
      <c r="C8" s="16" t="s">
        <v>110</v>
      </c>
      <c r="D8" s="16" t="s">
        <v>106</v>
      </c>
      <c r="E8" s="15" t="s">
        <v>111</v>
      </c>
    </row>
    <row r="9">
      <c r="A9" s="3" t="s">
        <v>112</v>
      </c>
      <c r="B9" s="16" t="s">
        <v>113</v>
      </c>
      <c r="C9" s="16" t="s">
        <v>114</v>
      </c>
      <c r="D9" s="16" t="s">
        <v>101</v>
      </c>
      <c r="E9" s="15" t="s">
        <v>115</v>
      </c>
    </row>
    <row r="10">
      <c r="A10" s="17" t="s">
        <v>116</v>
      </c>
      <c r="B10" s="18" t="s">
        <v>117</v>
      </c>
      <c r="C10" s="18" t="s">
        <v>118</v>
      </c>
      <c r="D10" s="18" t="s">
        <v>58</v>
      </c>
      <c r="E10" s="15" t="s">
        <v>119</v>
      </c>
    </row>
    <row r="11" ht="30" customHeight="1">
      <c r="A11" s="15" t="s">
        <v>120</v>
      </c>
    </row>
    <row r="13">
      <c r="A13" s="2" t="s">
        <v>121</v>
      </c>
    </row>
    <row r="14">
      <c r="B14" s="5" t="s">
        <v>122</v>
      </c>
      <c r="C14" s="5" t="s">
        <v>123</v>
      </c>
      <c r="D14" s="5" t="s">
        <v>124</v>
      </c>
    </row>
    <row r="15">
      <c r="A15" s="3" t="s">
        <v>125</v>
      </c>
      <c r="B15" s="16" t="s">
        <v>126</v>
      </c>
      <c r="C15" s="16" t="s">
        <v>104</v>
      </c>
      <c r="D15" s="16" t="s">
        <v>127</v>
      </c>
      <c r="E15" s="15" t="s">
        <v>128</v>
      </c>
    </row>
    <row r="16">
      <c r="A16" s="3" t="s">
        <v>129</v>
      </c>
      <c r="B16" s="16" t="s">
        <v>130</v>
      </c>
      <c r="C16" s="16" t="s">
        <v>131</v>
      </c>
      <c r="D16" s="16" t="s">
        <v>132</v>
      </c>
    </row>
    <row r="17">
      <c r="A17" s="3" t="s">
        <v>133</v>
      </c>
      <c r="B17" s="16" t="s">
        <v>126</v>
      </c>
      <c r="C17" s="16" t="s">
        <v>134</v>
      </c>
      <c r="D17" s="16" t="s">
        <v>135</v>
      </c>
    </row>
    <row r="18">
      <c r="A18" s="17" t="s">
        <v>136</v>
      </c>
      <c r="B18" s="18" t="s">
        <v>137</v>
      </c>
      <c r="C18" s="18" t="s">
        <v>138</v>
      </c>
      <c r="D18" s="18" t="s">
        <v>139</v>
      </c>
    </row>
    <row r="19" ht="30" customHeight="1">
      <c r="A19" s="15" t="s">
        <v>140</v>
      </c>
    </row>
    <row r="21">
      <c r="A21" s="2" t="s">
        <v>141</v>
      </c>
    </row>
    <row r="22">
      <c r="B22" s="5" t="s">
        <v>142</v>
      </c>
    </row>
    <row r="23" ht="30" customHeight="1">
      <c r="A23" s="3" t="s">
        <v>143</v>
      </c>
      <c r="B23" s="16" t="s">
        <v>144</v>
      </c>
      <c r="E23" s="15" t="s">
        <v>145</v>
      </c>
    </row>
    <row r="24">
      <c r="A24" s="3" t="s">
        <v>146</v>
      </c>
      <c r="B24" s="16" t="s">
        <v>147</v>
      </c>
      <c r="E24" s="15" t="s">
        <v>148</v>
      </c>
    </row>
    <row r="25">
      <c r="A25" s="3" t="s">
        <v>149</v>
      </c>
      <c r="B25" s="16" t="s">
        <v>150</v>
      </c>
      <c r="E25" s="15" t="s">
        <v>151</v>
      </c>
    </row>
    <row r="26" ht="30" customHeight="1">
      <c r="A26" s="3" t="s">
        <v>152</v>
      </c>
      <c r="B26" s="16" t="s">
        <v>153</v>
      </c>
      <c r="E26" s="15" t="s">
        <v>154</v>
      </c>
    </row>
    <row r="27" ht="30" customHeight="1">
      <c r="A27" s="3" t="s">
        <v>155</v>
      </c>
      <c r="B27" s="16" t="s">
        <v>156</v>
      </c>
      <c r="E27" s="15" t="s">
        <v>157</v>
      </c>
    </row>
    <row r="28" ht="30" customHeight="1">
      <c r="A28" s="3" t="s">
        <v>158</v>
      </c>
      <c r="B28" s="16" t="s">
        <v>159</v>
      </c>
      <c r="E28" s="15" t="s">
        <v>160</v>
      </c>
    </row>
    <row r="30">
      <c r="A30" s="2" t="s">
        <v>161</v>
      </c>
    </row>
    <row r="31">
      <c r="B31" s="5" t="s">
        <v>162</v>
      </c>
      <c r="C31" s="5" t="s">
        <v>163</v>
      </c>
      <c r="D31" s="5" t="s">
        <v>164</v>
      </c>
    </row>
    <row r="32">
      <c r="A32" s="3" t="s">
        <v>165</v>
      </c>
      <c r="B32" s="16" t="s">
        <v>166</v>
      </c>
      <c r="C32" s="16" t="s">
        <v>167</v>
      </c>
      <c r="D32" s="16" t="s">
        <v>168</v>
      </c>
      <c r="E32" s="15" t="s">
        <v>169</v>
      </c>
    </row>
    <row r="33" ht="60" customHeight="1">
      <c r="A33" s="3" t="s">
        <v>170</v>
      </c>
      <c r="B33" s="16" t="s">
        <v>171</v>
      </c>
      <c r="C33" s="16" t="s">
        <v>172</v>
      </c>
      <c r="D33" s="16" t="s">
        <v>173</v>
      </c>
      <c r="E33" s="15" t="s">
        <v>174</v>
      </c>
    </row>
    <row r="34">
      <c r="A34" s="3" t="s">
        <v>175</v>
      </c>
      <c r="B34" s="16" t="s">
        <v>176</v>
      </c>
      <c r="C34" s="16" t="s">
        <v>177</v>
      </c>
      <c r="D34" s="16" t="s">
        <v>55</v>
      </c>
      <c r="E34" s="15" t="s">
        <v>178</v>
      </c>
    </row>
    <row r="35">
      <c r="A35" s="17" t="s">
        <v>14</v>
      </c>
      <c r="B35" s="18" t="s">
        <v>179</v>
      </c>
      <c r="C35" s="18" t="s">
        <v>180</v>
      </c>
      <c r="D35" s="18" t="s">
        <v>58</v>
      </c>
    </row>
    <row r="37">
      <c r="A37" s="2" t="s">
        <v>181</v>
      </c>
    </row>
    <row r="38">
      <c r="B38" s="5" t="s">
        <v>182</v>
      </c>
      <c r="C38" s="5" t="s">
        <v>183</v>
      </c>
      <c r="D38" s="5" t="s">
        <v>184</v>
      </c>
    </row>
    <row r="39">
      <c r="A39" s="3" t="s">
        <v>38</v>
      </c>
      <c r="B39" s="16" t="s">
        <v>39</v>
      </c>
      <c r="C39" s="16" t="s">
        <v>185</v>
      </c>
      <c r="D39" s="16" t="s">
        <v>186</v>
      </c>
    </row>
    <row r="40">
      <c r="A40" s="3" t="s">
        <v>41</v>
      </c>
      <c r="B40" s="16" t="s">
        <v>42</v>
      </c>
      <c r="C40" s="16" t="s">
        <v>187</v>
      </c>
      <c r="D40" s="16" t="s">
        <v>186</v>
      </c>
    </row>
    <row r="41" ht="30" customHeight="1">
      <c r="A41" s="3" t="s">
        <v>43</v>
      </c>
      <c r="B41" s="16" t="s">
        <v>44</v>
      </c>
      <c r="C41" s="16" t="s">
        <v>188</v>
      </c>
      <c r="D41" s="16" t="s">
        <v>189</v>
      </c>
    </row>
    <row r="42" ht="30" customHeight="1">
      <c r="A42" s="3" t="s">
        <v>45</v>
      </c>
      <c r="B42" s="16" t="s">
        <v>46</v>
      </c>
      <c r="C42" s="16" t="s">
        <v>190</v>
      </c>
      <c r="D42" s="16" t="s">
        <v>189</v>
      </c>
    </row>
    <row r="43" ht="30" customHeight="1">
      <c r="A43" s="3" t="s">
        <v>47</v>
      </c>
      <c r="B43" s="16" t="s">
        <v>48</v>
      </c>
      <c r="C43" s="16" t="s">
        <v>191</v>
      </c>
      <c r="D43" s="16" t="s">
        <v>189</v>
      </c>
    </row>
    <row r="44" ht="30" customHeight="1">
      <c r="A44" s="3" t="s">
        <v>49</v>
      </c>
      <c r="B44" s="16" t="s">
        <v>50</v>
      </c>
      <c r="C44" s="16" t="s">
        <v>192</v>
      </c>
      <c r="D44" s="16" t="s">
        <v>189</v>
      </c>
    </row>
    <row r="45">
      <c r="A45" s="17" t="s">
        <v>193</v>
      </c>
      <c r="B45" s="18" t="s">
        <v>194</v>
      </c>
      <c r="C45" s="18" t="s">
        <v>195</v>
      </c>
      <c r="D45" s="18" t="s">
        <v>40</v>
      </c>
    </row>
    <row r="46" ht="30" customHeight="1">
      <c r="A46" s="15" t="s">
        <v>196</v>
      </c>
    </row>
    <row r="48">
      <c r="A48" s="2" t="s">
        <v>197</v>
      </c>
    </row>
    <row r="49">
      <c r="B49" s="5" t="s">
        <v>198</v>
      </c>
    </row>
    <row r="50" ht="30" customHeight="1">
      <c r="A50" s="3" t="s">
        <v>61</v>
      </c>
      <c r="B50" s="16" t="s">
        <v>199</v>
      </c>
      <c r="E50" s="15" t="s">
        <v>200</v>
      </c>
    </row>
    <row r="51" ht="30" customHeight="1">
      <c r="A51" s="3" t="s">
        <v>201</v>
      </c>
      <c r="B51" s="16" t="s">
        <v>202</v>
      </c>
      <c r="E51" s="15" t="s">
        <v>203</v>
      </c>
    </row>
    <row r="52" ht="45" customHeight="1">
      <c r="A52" s="3" t="s">
        <v>204</v>
      </c>
      <c r="B52" s="16" t="s">
        <v>205</v>
      </c>
      <c r="E52" s="15" t="s">
        <v>206</v>
      </c>
    </row>
    <row r="53" ht="45" customHeight="1">
      <c r="A53" s="3" t="s">
        <v>207</v>
      </c>
      <c r="B53" s="16" t="s">
        <v>208</v>
      </c>
      <c r="E53" s="15" t="s">
        <v>209</v>
      </c>
    </row>
    <row r="54" ht="30" customHeight="1">
      <c r="A54" s="3" t="s">
        <v>11</v>
      </c>
      <c r="B54" s="16" t="s">
        <v>210</v>
      </c>
      <c r="E54" s="15" t="s">
        <v>211</v>
      </c>
    </row>
    <row r="55" ht="30" customHeight="1">
      <c r="A55" s="3" t="s">
        <v>212</v>
      </c>
      <c r="B55" s="16" t="s">
        <v>213</v>
      </c>
      <c r="E55" s="15" t="s">
        <v>214</v>
      </c>
    </row>
    <row r="56" ht="30" customHeight="1">
      <c r="A56" s="3" t="s">
        <v>215</v>
      </c>
      <c r="B56" s="16" t="s">
        <v>216</v>
      </c>
      <c r="E56" s="15" t="s">
        <v>217</v>
      </c>
    </row>
    <row r="57" ht="45" customHeight="1">
      <c r="A57" s="3" t="s">
        <v>218</v>
      </c>
      <c r="B57" s="16" t="s">
        <v>219</v>
      </c>
      <c r="E57" s="15" t="s">
        <v>220</v>
      </c>
    </row>
    <row r="58" ht="30" customHeight="1">
      <c r="A58" s="3" t="s">
        <v>86</v>
      </c>
      <c r="B58" s="16" t="s">
        <v>221</v>
      </c>
      <c r="E58" s="15" t="s">
        <v>222</v>
      </c>
    </row>
    <row r="59" ht="30" customHeight="1">
      <c r="A59" s="15" t="s">
        <v>223</v>
      </c>
    </row>
  </sheetData>
  <mergeCells count="4">
    <mergeCell ref="A11:E11"/>
    <mergeCell ref="A19:E19"/>
    <mergeCell ref="A46:E46"/>
    <mergeCell ref="A59:E59"/>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dimension ref="A1:C11"/>
  <sheetViews>
    <sheetView workbookViewId="0"/>
  </sheetViews>
  <sheetFormatPr defaultRowHeight="15"/>
  <cols>
    <col min="1" max="1" width="34" customWidth="1"/>
    <col min="2" max="2" width="22" customWidth="1"/>
    <col min="3" max="3" width="70" customWidth="1"/>
  </cols>
  <sheetData>
    <row r="1">
      <c r="A1" s="2" t="s">
        <v>224</v>
      </c>
    </row>
    <row r="2">
      <c r="A2" s="4" t="s">
        <v>6</v>
      </c>
    </row>
    <row r="4">
      <c r="A4" s="2" t="s">
        <v>225</v>
      </c>
    </row>
    <row r="5">
      <c r="A5" s="2" t="s">
        <v>226</v>
      </c>
      <c r="B5" s="5" t="s">
        <v>227</v>
      </c>
      <c r="C5" s="2" t="s">
        <v>228</v>
      </c>
    </row>
    <row r="6">
      <c r="A6" s="3" t="s">
        <v>9</v>
      </c>
      <c r="B6" s="16" t="s">
        <v>166</v>
      </c>
      <c r="C6" s="3" t="s">
        <v>229</v>
      </c>
    </row>
    <row r="7">
      <c r="A7" s="3" t="s">
        <v>10</v>
      </c>
      <c r="B7" s="16" t="s">
        <v>230</v>
      </c>
      <c r="C7" s="3" t="s">
        <v>231</v>
      </c>
    </row>
    <row r="8">
      <c r="A8" s="3" t="s">
        <v>11</v>
      </c>
      <c r="B8" s="16" t="s">
        <v>230</v>
      </c>
      <c r="C8" s="3" t="s">
        <v>232</v>
      </c>
    </row>
    <row r="9" ht="30" customHeight="1">
      <c r="A9" s="3" t="s">
        <v>12</v>
      </c>
      <c r="B9" s="16" t="s">
        <v>233</v>
      </c>
      <c r="C9" s="3" t="s">
        <v>234</v>
      </c>
    </row>
    <row r="10" ht="30" customHeight="1">
      <c r="A10" s="3" t="s">
        <v>13</v>
      </c>
      <c r="B10" s="16" t="s">
        <v>230</v>
      </c>
      <c r="C10" s="3" t="s">
        <v>235</v>
      </c>
    </row>
    <row r="11">
      <c r="A11" s="3" t="s">
        <v>14</v>
      </c>
      <c r="B11" s="16" t="s">
        <v>236</v>
      </c>
      <c r="C11" s="3" t="s">
        <v>237</v>
      </c>
    </row>
  </sheetData>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dimension ref="A1:C21"/>
  <sheetViews>
    <sheetView workbookViewId="0"/>
  </sheetViews>
  <sheetFormatPr defaultRowHeight="15"/>
  <cols>
    <col min="1" max="1" width="36" customWidth="1"/>
    <col min="2" max="2" width="12" customWidth="1"/>
    <col min="3" max="3" width="90" customWidth="1"/>
  </cols>
  <sheetData>
    <row r="1">
      <c r="A1" s="2" t="s">
        <v>238</v>
      </c>
    </row>
    <row r="2">
      <c r="A2" s="4" t="s">
        <v>6</v>
      </c>
    </row>
    <row r="4">
      <c r="A4" s="2" t="s">
        <v>239</v>
      </c>
    </row>
    <row r="5">
      <c r="A5" s="2" t="s">
        <v>240</v>
      </c>
      <c r="B5" s="5" t="s">
        <v>241</v>
      </c>
      <c r="C5" s="2" t="s">
        <v>56</v>
      </c>
    </row>
    <row r="6">
      <c r="A6" s="3" t="s">
        <v>242</v>
      </c>
      <c r="B6" s="14">
        <v>1</v>
      </c>
      <c r="C6" s="15" t="s">
        <v>243</v>
      </c>
    </row>
    <row r="8" ht="30" customHeight="1">
      <c r="A8" s="19" t="s">
        <v>244</v>
      </c>
      <c r="B8" s="3" t="s">
        <v>245</v>
      </c>
    </row>
    <row r="9">
      <c r="A9" s="19" t="s">
        <v>246</v>
      </c>
      <c r="B9" s="3" t="s">
        <v>247</v>
      </c>
    </row>
    <row r="10">
      <c r="A10" s="19" t="s">
        <v>248</v>
      </c>
      <c r="B10" s="3" t="s">
        <v>249</v>
      </c>
    </row>
    <row r="11">
      <c r="A11" s="19" t="s">
        <v>250</v>
      </c>
      <c r="B11" s="3" t="s">
        <v>251</v>
      </c>
    </row>
    <row r="13" ht="45" customHeight="1">
      <c r="A13" s="3" t="s">
        <v>252</v>
      </c>
    </row>
    <row r="15">
      <c r="A15" s="2" t="s">
        <v>253</v>
      </c>
    </row>
    <row r="16">
      <c r="A16" s="3" t="s">
        <v>254</v>
      </c>
    </row>
    <row r="17">
      <c r="A17" s="3" t="s">
        <v>255</v>
      </c>
    </row>
    <row r="18">
      <c r="A18" s="3" t="s">
        <v>256</v>
      </c>
    </row>
    <row r="19">
      <c r="A19" s="3" t="s">
        <v>257</v>
      </c>
    </row>
    <row r="20">
      <c r="A20" s="3" t="s">
        <v>258</v>
      </c>
    </row>
    <row r="21">
      <c r="A21" s="3" t="s">
        <v>259</v>
      </c>
    </row>
  </sheetData>
  <mergeCells count="11">
    <mergeCell ref="B8:C8"/>
    <mergeCell ref="B9:C9"/>
    <mergeCell ref="B10:C10"/>
    <mergeCell ref="B11:C11"/>
    <mergeCell ref="A13:C13"/>
    <mergeCell ref="A16:C16"/>
    <mergeCell ref="A17:C17"/>
    <mergeCell ref="A18:C18"/>
    <mergeCell ref="A19:C19"/>
    <mergeCell ref="A20:C20"/>
    <mergeCell ref="A21:C2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Banking Judgment Lab</Application>
  <DocSecurity>0</DocSecurity>
  <ScaleCrop>false</ScaleCrop>
  <HeadingPairs>
    <vt:vector size="2" baseType="variant">
      <vt:variant>
        <vt:lpstr>Worksheets</vt:lpstr>
      </vt:variant>
      <vt:variant>
        <vt:i4>5</vt:i4>
      </vt:variant>
    </vt:vector>
  </HeadingPairs>
  <TitlesOfParts>
    <vt:vector size="5" baseType="lpstr">
      <vt:lpstr>Feasibility</vt:lpstr>
      <vt:lpstr>Facilities &amp; security</vt:lpstr>
      <vt:lpstr>Tables</vt:lpstr>
      <vt:lpstr>Budget</vt:lpstr>
      <vt:lpstr>The business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Basalt Ridge Developments Ltd — the file, Issue 08</dc:title>
  <dc:subject>Basalt Ridge Developments — Courtship Drill</dc:subject>
  <dc:creator>Banking Judgment Lab</dc:creator>
  <dc:description>https://www.bankingjudgmentlab.com/drills/basalt-ridge-courtship · Composite case — fictional. Built for teaching; it describes no real company.</dc:description>
  <cp:lastModifiedBy>Banking Judgment Lab</cp:lastModifiedBy>
  <dcterms:created xsi:type="dcterms:W3CDTF">2026-09-14T00:00:00Z</dcterms:created>
  <dcterms:modified xsi:type="dcterms:W3CDTF">2026-09-26T00:00:00Z</dcterms:modified>
</cp:coreProperties>
</file>